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850" activeTab="0"/>
  </bookViews>
  <sheets>
    <sheet name="opgave" sheetId="1" r:id="rId1"/>
    <sheet name="gegevens" sheetId="2" r:id="rId2"/>
    <sheet name="antwoorden" sheetId="3" r:id="rId3"/>
  </sheets>
  <definedNames>
    <definedName name="_xlnm.Print_Area" localSheetId="2">'antwoorden'!$A$3:$K$47</definedName>
    <definedName name="_xlnm.Print_Area" localSheetId="1">'gegevens'!$A$3:$K$47</definedName>
    <definedName name="_xlnm.Print_Area" localSheetId="0">'opgave'!$A$3:$N$39</definedName>
  </definedNames>
  <calcPr fullCalcOnLoad="1"/>
</workbook>
</file>

<file path=xl/sharedStrings.xml><?xml version="1.0" encoding="utf-8"?>
<sst xmlns="http://schemas.openxmlformats.org/spreadsheetml/2006/main" count="59" uniqueCount="48">
  <si>
    <t>Nr</t>
  </si>
  <si>
    <t>Uitkomsten:</t>
  </si>
  <si>
    <t>OK?</t>
  </si>
  <si>
    <t xml:space="preserve">Neem de gegevens over die op de lijst achter jouw nummer staan. </t>
  </si>
  <si>
    <t>Berekeningen:</t>
  </si>
  <si>
    <t>Afr.?</t>
  </si>
  <si>
    <t>NAAM:</t>
  </si>
  <si>
    <t>Eenh?</t>
  </si>
  <si>
    <t>m/s</t>
  </si>
  <si>
    <r>
      <t>v</t>
    </r>
    <r>
      <rPr>
        <b/>
        <vertAlign val="subscript"/>
        <sz val="12"/>
        <rFont val="Times New Roman"/>
        <family val="1"/>
      </rPr>
      <t>2</t>
    </r>
  </si>
  <si>
    <r>
      <t>n</t>
    </r>
    <r>
      <rPr>
        <b/>
        <vertAlign val="subscript"/>
        <sz val="12"/>
        <rFont val="Times New Roman"/>
        <family val="1"/>
      </rPr>
      <t>1</t>
    </r>
  </si>
  <si>
    <r>
      <t>T</t>
    </r>
    <r>
      <rPr>
        <b/>
        <vertAlign val="subscript"/>
        <sz val="12"/>
        <rFont val="Times New Roman"/>
        <family val="1"/>
      </rPr>
      <t>1</t>
    </r>
  </si>
  <si>
    <t>s</t>
  </si>
  <si>
    <t>1.</t>
  </si>
  <si>
    <t>2.</t>
  </si>
  <si>
    <t>Neem de gegevens over die achter jouw nummer staan.</t>
  </si>
  <si>
    <t>1.  Bereken de omlooptijd van de trappers.</t>
  </si>
  <si>
    <t>Verbeterde uitkomsten:</t>
  </si>
  <si>
    <t>to</t>
  </si>
  <si>
    <r>
      <t>min</t>
    </r>
    <r>
      <rPr>
        <b/>
        <vertAlign val="superscript"/>
        <sz val="12"/>
        <rFont val="Times New Roman"/>
        <family val="1"/>
      </rPr>
      <t>-1</t>
    </r>
  </si>
  <si>
    <t>f</t>
  </si>
  <si>
    <t>Zie de tekening hieronder.</t>
  </si>
  <si>
    <t>Als je onder aan het scherm op "gegevens" klikt zie je de lijst met gegevens.</t>
  </si>
  <si>
    <t>Als je onder aan het scherm op "opgave" klikt zie je de opgave zelf.</t>
  </si>
  <si>
    <t>[1] m/s</t>
  </si>
  <si>
    <t>[2] cm</t>
  </si>
  <si>
    <t>[3] cm</t>
  </si>
  <si>
    <r>
      <t xml:space="preserve">[1] </t>
    </r>
    <r>
      <rPr>
        <sz val="12"/>
        <rFont val="Times New Roman"/>
        <family val="1"/>
      </rPr>
      <t>m/s</t>
    </r>
  </si>
  <si>
    <r>
      <t>[2]</t>
    </r>
    <r>
      <rPr>
        <sz val="12"/>
        <rFont val="Times New Roman"/>
        <family val="1"/>
      </rPr>
      <t xml:space="preserve"> cm</t>
    </r>
  </si>
  <si>
    <t>De trappers van je fiets gaan rond met [1]. Ze maken een cirkel met straal [2].</t>
  </si>
  <si>
    <t>De trapper zitten vast aan het voortandwiel. De straal van dat tandwiel is [3] .</t>
  </si>
  <si>
    <t>4.  Bereken de snelheid van (een tand op) de rand van het voortandwiel.</t>
  </si>
  <si>
    <t>4.</t>
  </si>
  <si>
    <r>
      <t>T</t>
    </r>
    <r>
      <rPr>
        <b/>
        <vertAlign val="subscript"/>
        <sz val="12"/>
        <rFont val="Times New Roman"/>
        <family val="1"/>
      </rPr>
      <t>2</t>
    </r>
  </si>
  <si>
    <t>Noteer dus steeds: Geg.:/Gevr.:/Opl.:</t>
  </si>
  <si>
    <t>SPA?</t>
  </si>
  <si>
    <t>Gebruik de Systematische Probleem Aanpak (SPA-methode).</t>
  </si>
  <si>
    <r>
      <t>s</t>
    </r>
    <r>
      <rPr>
        <vertAlign val="superscript"/>
        <sz val="8"/>
        <rFont val="Times New Roman"/>
        <family val="1"/>
      </rPr>
      <t>-1</t>
    </r>
  </si>
  <si>
    <t>2.  Bereken het toerental (het aantal omwentelingen per minuut) van de trappers.</t>
  </si>
  <si>
    <t>3a.</t>
  </si>
  <si>
    <t>3b. Toel.</t>
  </si>
  <si>
    <t>3a. Hoe groot is de omlooptijd van het voortandwiel?</t>
  </si>
  <si>
    <t>3b. Licht je antwoorde op vraag 3 toe.</t>
  </si>
  <si>
    <t>Cirkelbeweging</t>
  </si>
  <si>
    <t>h 2 Beweging</t>
  </si>
  <si>
    <t>3b.</t>
  </si>
  <si>
    <t>Toel.</t>
  </si>
  <si>
    <t>havo4 A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</si>
</sst>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0"/>
    <numFmt numFmtId="171" formatCode="0.0000"/>
    <numFmt numFmtId="172" formatCode="0.000"/>
    <numFmt numFmtId="173" formatCode="0.0"/>
    <numFmt numFmtId="174" formatCode="0.000E+00"/>
    <numFmt numFmtId="175" formatCode="0.0E+00"/>
    <numFmt numFmtId="176" formatCode="0.0000E+00"/>
    <numFmt numFmtId="177" formatCode="d/mm/yy"/>
    <numFmt numFmtId="178" formatCode="dd/mm/yy"/>
  </numFmts>
  <fonts count="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b/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0"/>
      <name val="Arial"/>
      <family val="2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gray06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17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1" xfId="0" applyFont="1" applyBorder="1" applyAlignment="1">
      <alignment/>
    </xf>
    <xf numFmtId="0" fontId="0" fillId="0" borderId="6" xfId="0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1" xfId="0" applyFon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72" fontId="2" fillId="0" borderId="2" xfId="0" applyNumberFormat="1" applyFont="1" applyBorder="1" applyAlignment="1">
      <alignment horizontal="center"/>
    </xf>
    <xf numFmtId="173" fontId="2" fillId="0" borderId="2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2" xfId="0" applyFont="1" applyFill="1" applyBorder="1" applyAlignment="1">
      <alignment horizontal="center"/>
    </xf>
    <xf numFmtId="172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2" borderId="2" xfId="0" applyFill="1" applyBorder="1" applyAlignment="1">
      <alignment/>
    </xf>
    <xf numFmtId="0" fontId="10" fillId="0" borderId="0" xfId="0" applyFont="1" applyAlignment="1">
      <alignment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29</xdr:row>
      <xdr:rowOff>123825</xdr:rowOff>
    </xdr:from>
    <xdr:ext cx="76200" cy="200025"/>
    <xdr:sp>
      <xdr:nvSpPr>
        <xdr:cNvPr id="1" name="TextBox 7"/>
        <xdr:cNvSpPr txBox="1">
          <a:spLocks noChangeArrowheads="1"/>
        </xdr:cNvSpPr>
      </xdr:nvSpPr>
      <xdr:spPr>
        <a:xfrm>
          <a:off x="2876550" y="618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76200" cy="200025"/>
    <xdr:sp>
      <xdr:nvSpPr>
        <xdr:cNvPr id="2" name="TextBox 8"/>
        <xdr:cNvSpPr txBox="1">
          <a:spLocks noChangeArrowheads="1"/>
        </xdr:cNvSpPr>
      </xdr:nvSpPr>
      <xdr:spPr>
        <a:xfrm>
          <a:off x="1133475" y="6457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</xdr:colOff>
      <xdr:row>26</xdr:row>
      <xdr:rowOff>19050</xdr:rowOff>
    </xdr:from>
    <xdr:ext cx="76200" cy="200025"/>
    <xdr:sp>
      <xdr:nvSpPr>
        <xdr:cNvPr id="3" name="TextBox 9"/>
        <xdr:cNvSpPr txBox="1">
          <a:spLocks noChangeArrowheads="1"/>
        </xdr:cNvSpPr>
      </xdr:nvSpPr>
      <xdr:spPr>
        <a:xfrm>
          <a:off x="409575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28</xdr:row>
      <xdr:rowOff>76200</xdr:rowOff>
    </xdr:from>
    <xdr:ext cx="76200" cy="228600"/>
    <xdr:sp>
      <xdr:nvSpPr>
        <xdr:cNvPr id="4" name="TextBox 10"/>
        <xdr:cNvSpPr txBox="1">
          <a:spLocks noChangeArrowheads="1"/>
        </xdr:cNvSpPr>
      </xdr:nvSpPr>
      <xdr:spPr>
        <a:xfrm>
          <a:off x="2447925" y="5934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29</xdr:row>
      <xdr:rowOff>123825</xdr:rowOff>
    </xdr:from>
    <xdr:ext cx="76200" cy="200025"/>
    <xdr:sp>
      <xdr:nvSpPr>
        <xdr:cNvPr id="5" name="TextBox 15"/>
        <xdr:cNvSpPr txBox="1">
          <a:spLocks noChangeArrowheads="1"/>
        </xdr:cNvSpPr>
      </xdr:nvSpPr>
      <xdr:spPr>
        <a:xfrm>
          <a:off x="5829300" y="61817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11</xdr:col>
      <xdr:colOff>142875</xdr:colOff>
      <xdr:row>31</xdr:row>
      <xdr:rowOff>0</xdr:rowOff>
    </xdr:from>
    <xdr:ext cx="76200" cy="200025"/>
    <xdr:sp>
      <xdr:nvSpPr>
        <xdr:cNvPr id="6" name="TextBox 16"/>
        <xdr:cNvSpPr txBox="1">
          <a:spLocks noChangeArrowheads="1"/>
        </xdr:cNvSpPr>
      </xdr:nvSpPr>
      <xdr:spPr>
        <a:xfrm>
          <a:off x="4914900" y="6457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28</xdr:row>
      <xdr:rowOff>76200</xdr:rowOff>
    </xdr:from>
    <xdr:ext cx="76200" cy="228600"/>
    <xdr:sp>
      <xdr:nvSpPr>
        <xdr:cNvPr id="7" name="TextBox 18"/>
        <xdr:cNvSpPr txBox="1">
          <a:spLocks noChangeArrowheads="1"/>
        </xdr:cNvSpPr>
      </xdr:nvSpPr>
      <xdr:spPr>
        <a:xfrm>
          <a:off x="5219700" y="59340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161925</xdr:colOff>
      <xdr:row>26</xdr:row>
      <xdr:rowOff>19050</xdr:rowOff>
    </xdr:from>
    <xdr:ext cx="76200" cy="200025"/>
    <xdr:sp>
      <xdr:nvSpPr>
        <xdr:cNvPr id="8" name="TextBox 19"/>
        <xdr:cNvSpPr txBox="1">
          <a:spLocks noChangeArrowheads="1"/>
        </xdr:cNvSpPr>
      </xdr:nvSpPr>
      <xdr:spPr>
        <a:xfrm>
          <a:off x="409575" y="54768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27</xdr:row>
      <xdr:rowOff>161925</xdr:rowOff>
    </xdr:from>
    <xdr:to>
      <xdr:col>11</xdr:col>
      <xdr:colOff>209550</xdr:colOff>
      <xdr:row>30</xdr:row>
      <xdr:rowOff>76200</xdr:rowOff>
    </xdr:to>
    <xdr:grpSp>
      <xdr:nvGrpSpPr>
        <xdr:cNvPr id="9" name="Group 42"/>
        <xdr:cNvGrpSpPr>
          <a:grpSpLocks noChangeAspect="1"/>
        </xdr:cNvGrpSpPr>
      </xdr:nvGrpSpPr>
      <xdr:grpSpPr>
        <a:xfrm>
          <a:off x="4400550" y="5819775"/>
          <a:ext cx="581025" cy="514350"/>
          <a:chOff x="492" y="2397"/>
          <a:chExt cx="61" cy="54"/>
        </a:xfrm>
        <a:solidFill>
          <a:srgbClr val="FFFFFF"/>
        </a:solidFill>
      </xdr:grpSpPr>
      <xdr:sp>
        <xdr:nvSpPr>
          <xdr:cNvPr id="10" name="Oval 39"/>
          <xdr:cNvSpPr>
            <a:spLocks noChangeAspect="1"/>
          </xdr:cNvSpPr>
        </xdr:nvSpPr>
        <xdr:spPr>
          <a:xfrm>
            <a:off x="492" y="2403"/>
            <a:ext cx="48" cy="48"/>
          </a:xfrm>
          <a:prstGeom prst="ellipse">
            <a:avLst/>
          </a:prstGeom>
          <a:solidFill>
            <a:srgbClr val="FFFFFF"/>
          </a:solidFill>
          <a:ln w="381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40"/>
          <xdr:cNvSpPr>
            <a:spLocks noChangeAspect="1"/>
          </xdr:cNvSpPr>
        </xdr:nvSpPr>
        <xdr:spPr>
          <a:xfrm flipV="1">
            <a:off x="517" y="2397"/>
            <a:ext cx="33" cy="30"/>
          </a:xfrm>
          <a:prstGeom prst="lin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41"/>
          <xdr:cNvSpPr>
            <a:spLocks noChangeAspect="1"/>
          </xdr:cNvSpPr>
        </xdr:nvSpPr>
        <xdr:spPr>
          <a:xfrm>
            <a:off x="541" y="2399"/>
            <a:ext cx="12" cy="0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6.140625" style="0" customWidth="1"/>
    <col min="3" max="3" width="7.140625" style="0" customWidth="1"/>
    <col min="4" max="6" width="6.57421875" style="0" customWidth="1"/>
    <col min="7" max="7" width="6.421875" style="0" customWidth="1"/>
    <col min="8" max="8" width="8.8515625" style="0" bestFit="1" customWidth="1"/>
    <col min="9" max="9" width="6.7109375" style="0" customWidth="1"/>
    <col min="10" max="10" width="6.8515625" style="0" customWidth="1"/>
    <col min="11" max="11" width="6.00390625" style="0" customWidth="1"/>
    <col min="12" max="12" width="6.7109375" style="0" customWidth="1"/>
  </cols>
  <sheetData>
    <row r="1" ht="15.75">
      <c r="A1" s="35" t="s">
        <v>22</v>
      </c>
    </row>
    <row r="2" spans="1:20" ht="15.75">
      <c r="A2" s="4"/>
      <c r="B2" s="8"/>
      <c r="C2" s="7"/>
      <c r="D2" s="7"/>
      <c r="E2" s="8"/>
      <c r="F2" s="2"/>
      <c r="G2" s="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"/>
    </row>
    <row r="3" spans="1:20" ht="15.75">
      <c r="A3" s="4"/>
      <c r="B3" s="8"/>
      <c r="C3" s="7"/>
      <c r="D3" s="7"/>
      <c r="E3" s="8"/>
      <c r="F3" s="2"/>
      <c r="G3" s="2"/>
      <c r="H3" s="4"/>
      <c r="I3" s="3" t="s">
        <v>6</v>
      </c>
      <c r="J3" s="9"/>
      <c r="K3" s="9"/>
      <c r="L3" s="9"/>
      <c r="M3" s="4"/>
      <c r="N3" s="4"/>
      <c r="O3" s="4"/>
      <c r="P3" s="4"/>
      <c r="Q3" s="4"/>
      <c r="R3" s="4"/>
      <c r="S3" s="4"/>
      <c r="T3" s="1"/>
    </row>
    <row r="4" spans="1:16" ht="15.75">
      <c r="A4" s="3" t="str">
        <f>antwoorden!A3</f>
        <v>havo4 A</v>
      </c>
      <c r="B4" s="3"/>
      <c r="C4" s="3" t="str">
        <f>antwoorden!C3</f>
        <v>h 2 Beweging</v>
      </c>
      <c r="D4" s="3"/>
      <c r="E4" s="3"/>
      <c r="F4" s="3"/>
      <c r="G4" s="64">
        <f>antwoorden!G3</f>
        <v>40561.46913391204</v>
      </c>
      <c r="H4" s="64"/>
      <c r="I4" s="34" t="str">
        <f>antwoorden!I3</f>
        <v>to</v>
      </c>
      <c r="J4" s="31">
        <f>antwoorden!J3</f>
        <v>6</v>
      </c>
      <c r="K4" s="31"/>
      <c r="L4" s="3" t="str">
        <f>antwoorden!K3</f>
        <v>Cirkelbeweging</v>
      </c>
      <c r="M4" s="3"/>
      <c r="N4" s="10"/>
      <c r="O4" s="10"/>
      <c r="P4" s="2"/>
    </row>
    <row r="5" spans="1:16" ht="15.75">
      <c r="A5" s="2" t="str">
        <f>antwoorden!A3</f>
        <v>havo4 A</v>
      </c>
      <c r="B5" s="3"/>
      <c r="C5" s="3"/>
      <c r="D5" s="3"/>
      <c r="E5" s="3"/>
      <c r="F5" s="3"/>
      <c r="G5" s="2"/>
      <c r="H5" s="2"/>
      <c r="I5" s="3"/>
      <c r="J5" s="3"/>
      <c r="K5" s="3"/>
      <c r="L5" s="2"/>
      <c r="M5" s="2"/>
      <c r="N5" s="10"/>
      <c r="O5" s="10"/>
      <c r="P5" s="2"/>
    </row>
    <row r="6" spans="1:16" ht="15.75">
      <c r="A6" s="2"/>
      <c r="B6" s="2"/>
      <c r="C6" s="2"/>
      <c r="D6" s="2"/>
      <c r="E6" s="2"/>
      <c r="H6" s="1"/>
      <c r="M6" s="4"/>
      <c r="N6" s="4"/>
      <c r="O6" s="4"/>
      <c r="P6" s="2"/>
    </row>
    <row r="7" spans="1:16" ht="16.5" thickBot="1">
      <c r="A7" s="3" t="s">
        <v>1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" customHeight="1">
      <c r="A8" s="3" t="s">
        <v>13</v>
      </c>
      <c r="B8" s="10"/>
      <c r="C8" s="10"/>
      <c r="D8" s="3" t="s">
        <v>14</v>
      </c>
      <c r="F8" s="3" t="s">
        <v>39</v>
      </c>
      <c r="G8" s="3"/>
      <c r="H8" s="58" t="s">
        <v>40</v>
      </c>
      <c r="I8" s="3" t="s">
        <v>32</v>
      </c>
      <c r="J8" s="3"/>
      <c r="K8" s="47" t="s">
        <v>35</v>
      </c>
      <c r="L8" s="11" t="s">
        <v>7</v>
      </c>
      <c r="M8" s="11" t="s">
        <v>5</v>
      </c>
      <c r="N8" s="12" t="s">
        <v>2</v>
      </c>
      <c r="O8" s="2"/>
      <c r="P8" s="2"/>
    </row>
    <row r="9" spans="1:14" ht="22.5" customHeight="1">
      <c r="A9" s="25"/>
      <c r="B9" s="26"/>
      <c r="C9" s="27"/>
      <c r="D9" s="26"/>
      <c r="E9" s="28"/>
      <c r="F9" s="29"/>
      <c r="G9" s="26"/>
      <c r="H9" s="57"/>
      <c r="I9" s="29"/>
      <c r="J9" s="26"/>
      <c r="K9" s="48"/>
      <c r="L9" s="6"/>
      <c r="M9" s="6"/>
      <c r="N9" s="46"/>
    </row>
    <row r="10" spans="1:14" ht="15.75">
      <c r="A10" s="26" t="s">
        <v>17</v>
      </c>
      <c r="B10" s="26"/>
      <c r="C10" s="26"/>
      <c r="D10" s="20"/>
      <c r="E10" s="30"/>
      <c r="F10" s="20"/>
      <c r="G10" s="20"/>
      <c r="I10" s="20"/>
      <c r="J10" s="20"/>
      <c r="K10" s="50"/>
      <c r="L10" s="16"/>
      <c r="M10" s="16"/>
      <c r="N10" s="51"/>
    </row>
    <row r="11" spans="1:14" ht="22.5" customHeight="1" thickBot="1">
      <c r="A11" s="18"/>
      <c r="B11" s="20"/>
      <c r="C11" s="24"/>
      <c r="D11" s="20"/>
      <c r="E11" s="19"/>
      <c r="F11" s="5"/>
      <c r="G11" s="20"/>
      <c r="H11" s="57"/>
      <c r="I11" s="5"/>
      <c r="J11" s="20"/>
      <c r="K11" s="49"/>
      <c r="L11" s="14"/>
      <c r="M11" s="14"/>
      <c r="N11" s="15"/>
    </row>
    <row r="12" spans="1:16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2"/>
      <c r="M12" s="2"/>
      <c r="N12" s="2"/>
      <c r="O12" s="2"/>
      <c r="P12" s="2"/>
    </row>
    <row r="13" spans="1:16" ht="15.75">
      <c r="A13" s="10" t="s">
        <v>3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2"/>
      <c r="M13" s="2"/>
      <c r="N13" s="2"/>
      <c r="O13" s="2"/>
      <c r="P13" s="2"/>
    </row>
    <row r="14" spans="1:16" ht="15.75">
      <c r="A14" s="18" t="s">
        <v>0</v>
      </c>
      <c r="B14" s="13"/>
      <c r="C14" s="6" t="s">
        <v>27</v>
      </c>
      <c r="D14" s="13"/>
      <c r="E14" s="18" t="s">
        <v>28</v>
      </c>
      <c r="F14" s="16"/>
      <c r="G14" s="32"/>
      <c r="H14" s="18" t="s">
        <v>26</v>
      </c>
      <c r="I14" s="16"/>
      <c r="J14" s="13"/>
      <c r="L14" s="10"/>
      <c r="M14" s="2"/>
      <c r="N14" s="2"/>
      <c r="O14" s="2"/>
      <c r="P14" s="2"/>
    </row>
    <row r="15" spans="1:16" ht="22.5" customHeight="1">
      <c r="A15" s="18"/>
      <c r="B15" s="13"/>
      <c r="C15" s="5"/>
      <c r="D15" s="13"/>
      <c r="E15" s="5"/>
      <c r="F15" s="20"/>
      <c r="G15" s="19"/>
      <c r="H15" s="5"/>
      <c r="I15" s="16"/>
      <c r="J15" s="24"/>
      <c r="L15" s="10"/>
      <c r="M15" s="2"/>
      <c r="N15" s="2"/>
      <c r="O15" s="2"/>
      <c r="P15" s="4"/>
    </row>
    <row r="16" spans="1:16" ht="15.75">
      <c r="A16" s="4"/>
      <c r="B16" s="10"/>
      <c r="G16" s="4"/>
      <c r="H16" s="4"/>
      <c r="I16" s="4"/>
      <c r="J16" s="4"/>
      <c r="K16" s="4"/>
      <c r="L16" s="2"/>
      <c r="M16" s="2"/>
      <c r="N16" s="2"/>
      <c r="O16" s="2"/>
      <c r="P16" s="2"/>
    </row>
    <row r="17" spans="1:16" ht="15.75">
      <c r="A17" s="4" t="s">
        <v>29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2"/>
      <c r="M17" s="2"/>
      <c r="N17" s="2"/>
      <c r="O17" s="2"/>
      <c r="P17" s="2"/>
    </row>
    <row r="18" spans="1:16" ht="15.75">
      <c r="A18" s="4" t="s">
        <v>21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2"/>
      <c r="M18" s="2"/>
      <c r="N18" s="2"/>
      <c r="O18" s="2"/>
      <c r="P18" s="2"/>
    </row>
    <row r="19" spans="1:16" ht="15.75">
      <c r="A19" s="4" t="s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2"/>
      <c r="O19" s="2"/>
      <c r="P19" s="2"/>
    </row>
    <row r="20" spans="1:16" ht="15.75">
      <c r="A20" s="4" t="s">
        <v>38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2"/>
      <c r="O20" s="2"/>
      <c r="P20" s="2"/>
    </row>
    <row r="21" spans="1:16" ht="15.75">
      <c r="A21" s="4" t="s">
        <v>30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2"/>
      <c r="O21" s="2"/>
      <c r="P21" s="2"/>
    </row>
    <row r="22" spans="1:16" ht="15.75">
      <c r="A22" s="4" t="s">
        <v>41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2"/>
      <c r="O22" s="2"/>
      <c r="P22" s="2"/>
    </row>
    <row r="23" spans="1:16" ht="15.75">
      <c r="A23" s="4" t="s">
        <v>42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2"/>
      <c r="O23" s="2"/>
      <c r="P23" s="2"/>
    </row>
    <row r="24" spans="1:16" ht="15.75">
      <c r="A24" s="4" t="s">
        <v>31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2"/>
      <c r="O24" s="2"/>
      <c r="P24" s="2"/>
    </row>
    <row r="25" spans="1:16" ht="15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2"/>
      <c r="M25" s="2"/>
      <c r="N25" s="2"/>
      <c r="O25" s="2"/>
      <c r="P25" s="2"/>
    </row>
    <row r="26" spans="1:17" ht="15.75">
      <c r="A26" s="3" t="s">
        <v>4</v>
      </c>
      <c r="B26" s="2"/>
      <c r="C26" s="2"/>
      <c r="D26" s="4"/>
      <c r="E26" s="4"/>
      <c r="F26" s="4"/>
      <c r="G26" s="4"/>
      <c r="H26" s="4"/>
      <c r="I26" s="17"/>
      <c r="J26" s="4"/>
      <c r="K26" s="4"/>
      <c r="L26" s="4"/>
      <c r="M26" s="4"/>
      <c r="N26" s="4"/>
      <c r="O26" s="4"/>
      <c r="P26" s="4"/>
      <c r="Q26" s="1"/>
    </row>
    <row r="27" spans="1:17" ht="15.75">
      <c r="A27" s="52" t="s">
        <v>36</v>
      </c>
      <c r="B27" s="2"/>
      <c r="C27" s="2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1"/>
    </row>
    <row r="28" spans="1:17" ht="15.75">
      <c r="A28" s="53" t="s">
        <v>34</v>
      </c>
      <c r="B28" s="10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1"/>
    </row>
    <row r="29" spans="1:17" ht="15.75">
      <c r="A29" s="4"/>
      <c r="B29" s="4"/>
      <c r="C29" s="4"/>
      <c r="D29" s="10"/>
      <c r="E29" s="10"/>
      <c r="F29" s="10"/>
      <c r="G29" s="4"/>
      <c r="H29" s="4"/>
      <c r="I29" s="4"/>
      <c r="J29" s="4"/>
      <c r="K29" s="4"/>
      <c r="L29" s="4"/>
      <c r="M29" s="4"/>
      <c r="N29" s="4"/>
      <c r="O29" s="4"/>
      <c r="P29" s="4"/>
      <c r="Q29" s="1"/>
    </row>
    <row r="30" spans="1:17" ht="15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1"/>
    </row>
    <row r="31" spans="1:17" ht="15.75">
      <c r="A31" s="10"/>
      <c r="B31" s="17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1"/>
    </row>
    <row r="32" spans="1:17" ht="15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17"/>
      <c r="Q32" s="1"/>
    </row>
    <row r="33" spans="1:17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1"/>
    </row>
    <row r="34" spans="1:17" ht="15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1"/>
    </row>
    <row r="35" spans="1:17" ht="15.75">
      <c r="A35" s="4"/>
      <c r="B35" s="10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1"/>
    </row>
    <row r="36" spans="1:17" ht="15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1"/>
    </row>
    <row r="37" spans="1:17" ht="15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1"/>
    </row>
    <row r="38" spans="1:17" ht="15.75">
      <c r="A38" s="2"/>
      <c r="B38" s="2"/>
      <c r="C38" s="2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1"/>
    </row>
    <row r="39" spans="1:17" ht="15.75">
      <c r="A39" s="2"/>
      <c r="B39" s="2"/>
      <c r="C39" s="2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1"/>
    </row>
  </sheetData>
  <mergeCells count="1">
    <mergeCell ref="G4:H4"/>
  </mergeCells>
  <printOptions/>
  <pageMargins left="0.68" right="0.54" top="0.52" bottom="1" header="0.5" footer="0.5"/>
  <pageSetup fitToHeight="1" fitToWidth="1" horizontalDpi="300" verticalDpi="300" orientation="portrait" paperSize="9" scale="97" r:id="rId2"/>
  <rowBreaks count="1" manualBreakCount="1">
    <brk id="2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showGridLines="0" workbookViewId="0" topLeftCell="A1">
      <pane ySplit="7" topLeftCell="BM8" activePane="bottomLeft" state="frozen"/>
      <selection pane="topLeft" activeCell="A1" sqref="A1"/>
      <selection pane="bottomLeft" activeCell="A8" sqref="A8:IV8"/>
    </sheetView>
  </sheetViews>
  <sheetFormatPr defaultColWidth="9.140625" defaultRowHeight="12.75"/>
  <cols>
    <col min="1" max="1" width="7.00390625" style="2" customWidth="1"/>
    <col min="2" max="2" width="10.57421875" style="2" bestFit="1" customWidth="1"/>
    <col min="3" max="3" width="9.140625" style="2" customWidth="1"/>
    <col min="4" max="4" width="9.7109375" style="2" bestFit="1" customWidth="1"/>
    <col min="5" max="7" width="4.421875" style="2" customWidth="1"/>
    <col min="8" max="8" width="9.140625" style="2" customWidth="1"/>
    <col min="9" max="9" width="4.7109375" style="2" bestFit="1" customWidth="1"/>
    <col min="10" max="10" width="4.8515625" style="2" bestFit="1" customWidth="1"/>
    <col min="11" max="11" width="29.00390625" style="2" bestFit="1" customWidth="1"/>
    <col min="12" max="16384" width="9.140625" style="2" customWidth="1"/>
  </cols>
  <sheetData>
    <row r="1" ht="15.75">
      <c r="A1" s="36" t="s">
        <v>23</v>
      </c>
    </row>
    <row r="3" spans="1:14" ht="15.75">
      <c r="A3" s="3" t="str">
        <f>antwoorden!A3</f>
        <v>havo4 A</v>
      </c>
      <c r="B3" s="3"/>
      <c r="C3" s="3" t="str">
        <f>antwoorden!C3</f>
        <v>h 2 Beweging</v>
      </c>
      <c r="D3" s="3"/>
      <c r="E3" s="3"/>
      <c r="F3" s="3"/>
      <c r="G3" s="65">
        <f>antwoorden!G3</f>
        <v>40561.46913391204</v>
      </c>
      <c r="H3" s="66"/>
      <c r="I3" s="34" t="str">
        <f>antwoorden!I3</f>
        <v>to</v>
      </c>
      <c r="J3" s="31">
        <f>antwoorden!J3</f>
        <v>6</v>
      </c>
      <c r="K3" s="3" t="str">
        <f>antwoorden!K3</f>
        <v>Cirkelbeweging</v>
      </c>
      <c r="L3" s="3"/>
      <c r="M3" s="3"/>
      <c r="N3" s="3"/>
    </row>
    <row r="4" spans="1:13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6" ht="15.75">
      <c r="A5" s="2" t="s">
        <v>15</v>
      </c>
      <c r="B5" s="8"/>
      <c r="C5" s="3"/>
      <c r="D5" s="3"/>
      <c r="E5" s="3"/>
      <c r="F5" s="3"/>
    </row>
    <row r="6" spans="1:6" ht="15.75">
      <c r="A6" s="37" t="s">
        <v>0</v>
      </c>
      <c r="B6" s="37" t="s">
        <v>24</v>
      </c>
      <c r="C6" s="38" t="s">
        <v>25</v>
      </c>
      <c r="D6" s="38" t="s">
        <v>26</v>
      </c>
      <c r="E6" s="21"/>
      <c r="F6" s="3"/>
    </row>
    <row r="7" spans="1:5" ht="15.75">
      <c r="A7" s="39"/>
      <c r="B7" s="40"/>
      <c r="C7" s="39"/>
      <c r="D7" s="41"/>
      <c r="E7" s="22"/>
    </row>
    <row r="8" spans="1:5" ht="15.75">
      <c r="A8" s="39">
        <v>1</v>
      </c>
      <c r="B8" s="42">
        <v>0.55</v>
      </c>
      <c r="C8" s="43">
        <v>20.05</v>
      </c>
      <c r="D8" s="43">
        <v>12.05</v>
      </c>
      <c r="E8" s="23"/>
    </row>
    <row r="9" spans="1:5" ht="15.75">
      <c r="A9" s="39">
        <v>2</v>
      </c>
      <c r="B9" s="42">
        <v>0.4</v>
      </c>
      <c r="C9" s="43">
        <v>20.25</v>
      </c>
      <c r="D9" s="43">
        <v>12.25</v>
      </c>
      <c r="E9" s="23"/>
    </row>
    <row r="10" spans="1:5" ht="15.75">
      <c r="A10" s="39">
        <v>3</v>
      </c>
      <c r="B10" s="42">
        <v>0.85</v>
      </c>
      <c r="C10" s="43">
        <v>20.25</v>
      </c>
      <c r="D10" s="43">
        <v>12.25</v>
      </c>
      <c r="E10" s="23"/>
    </row>
    <row r="11" spans="1:5" ht="15.75">
      <c r="A11" s="39">
        <v>4</v>
      </c>
      <c r="B11" s="42">
        <v>0.7</v>
      </c>
      <c r="C11" s="43">
        <v>20.45</v>
      </c>
      <c r="D11" s="43">
        <v>12.45</v>
      </c>
      <c r="E11" s="23"/>
    </row>
    <row r="12" spans="1:5" ht="15.75">
      <c r="A12" s="39">
        <v>5</v>
      </c>
      <c r="B12" s="44">
        <v>1.15</v>
      </c>
      <c r="C12" s="43">
        <v>20.45</v>
      </c>
      <c r="D12" s="43">
        <v>12.45</v>
      </c>
      <c r="E12" s="23"/>
    </row>
    <row r="13" spans="1:5" ht="15.75">
      <c r="A13" s="39">
        <v>6</v>
      </c>
      <c r="B13" s="44">
        <v>1</v>
      </c>
      <c r="C13" s="43">
        <v>20.65</v>
      </c>
      <c r="D13" s="43">
        <v>12.65</v>
      </c>
      <c r="E13" s="23"/>
    </row>
    <row r="14" spans="1:5" ht="15.75">
      <c r="A14" s="39">
        <v>7</v>
      </c>
      <c r="B14" s="44">
        <v>1.45</v>
      </c>
      <c r="C14" s="43">
        <v>20.65</v>
      </c>
      <c r="D14" s="43">
        <v>12.65</v>
      </c>
      <c r="E14" s="23"/>
    </row>
    <row r="15" spans="1:5" ht="15.75">
      <c r="A15" s="39">
        <v>8</v>
      </c>
      <c r="B15" s="44">
        <v>1.3</v>
      </c>
      <c r="C15" s="43">
        <v>20.85</v>
      </c>
      <c r="D15" s="43">
        <v>12.85</v>
      </c>
      <c r="E15" s="23"/>
    </row>
    <row r="16" spans="1:5" ht="15.75">
      <c r="A16" s="39">
        <v>9</v>
      </c>
      <c r="B16" s="44">
        <v>1.75</v>
      </c>
      <c r="C16" s="43">
        <v>20.85</v>
      </c>
      <c r="D16" s="43">
        <v>12.85</v>
      </c>
      <c r="E16" s="23"/>
    </row>
    <row r="17" spans="1:5" ht="15.75">
      <c r="A17" s="39">
        <v>10</v>
      </c>
      <c r="B17" s="44">
        <v>1.6</v>
      </c>
      <c r="C17" s="43">
        <v>21.05</v>
      </c>
      <c r="D17" s="43">
        <v>13.05</v>
      </c>
      <c r="E17" s="23"/>
    </row>
    <row r="18" spans="1:5" ht="15.75">
      <c r="A18" s="39">
        <v>11</v>
      </c>
      <c r="B18" s="44">
        <v>2.05</v>
      </c>
      <c r="C18" s="43">
        <v>21.05</v>
      </c>
      <c r="D18" s="43">
        <v>13.05</v>
      </c>
      <c r="E18" s="23"/>
    </row>
    <row r="19" spans="1:5" ht="15.75">
      <c r="A19" s="39">
        <v>12</v>
      </c>
      <c r="B19" s="44">
        <v>1.9</v>
      </c>
      <c r="C19" s="43">
        <v>21.25</v>
      </c>
      <c r="D19" s="43">
        <v>13.25</v>
      </c>
      <c r="E19" s="23"/>
    </row>
    <row r="20" spans="1:5" ht="15.75">
      <c r="A20" s="39">
        <v>13</v>
      </c>
      <c r="B20" s="44">
        <v>2.35</v>
      </c>
      <c r="C20" s="43">
        <v>21.25</v>
      </c>
      <c r="D20" s="43">
        <v>13.25</v>
      </c>
      <c r="E20" s="23"/>
    </row>
    <row r="21" spans="1:5" ht="15.75">
      <c r="A21" s="39">
        <v>14</v>
      </c>
      <c r="B21" s="44">
        <v>2.2</v>
      </c>
      <c r="C21" s="43">
        <v>21.45</v>
      </c>
      <c r="D21" s="43">
        <v>13.45</v>
      </c>
      <c r="E21" s="23"/>
    </row>
    <row r="22" spans="1:5" ht="15.75">
      <c r="A22" s="39">
        <v>15</v>
      </c>
      <c r="B22" s="44">
        <v>2.65</v>
      </c>
      <c r="C22" s="43">
        <v>21.45</v>
      </c>
      <c r="D22" s="43">
        <v>13.45</v>
      </c>
      <c r="E22" s="23"/>
    </row>
    <row r="23" spans="1:5" ht="15.75">
      <c r="A23" s="39">
        <v>16</v>
      </c>
      <c r="B23" s="44">
        <v>2.5</v>
      </c>
      <c r="C23" s="43">
        <v>21.65</v>
      </c>
      <c r="D23" s="43">
        <v>13.65</v>
      </c>
      <c r="E23" s="23"/>
    </row>
    <row r="24" spans="1:5" ht="15.75">
      <c r="A24" s="39">
        <v>17</v>
      </c>
      <c r="B24" s="44">
        <v>2.95</v>
      </c>
      <c r="C24" s="43">
        <v>21.65</v>
      </c>
      <c r="D24" s="43">
        <v>13.65</v>
      </c>
      <c r="E24" s="23"/>
    </row>
    <row r="25" spans="1:5" ht="15.75">
      <c r="A25" s="39">
        <v>18</v>
      </c>
      <c r="B25" s="44">
        <v>2.8</v>
      </c>
      <c r="C25" s="43">
        <v>21.85</v>
      </c>
      <c r="D25" s="43">
        <v>13.85</v>
      </c>
      <c r="E25" s="23"/>
    </row>
    <row r="26" spans="1:5" ht="15.75">
      <c r="A26" s="39">
        <v>19</v>
      </c>
      <c r="B26" s="44">
        <v>3.25</v>
      </c>
      <c r="C26" s="43">
        <v>21.85</v>
      </c>
      <c r="D26" s="43">
        <v>13.85</v>
      </c>
      <c r="E26" s="23"/>
    </row>
    <row r="27" spans="1:5" ht="15.75">
      <c r="A27" s="39">
        <v>20</v>
      </c>
      <c r="B27" s="44">
        <v>3.1</v>
      </c>
      <c r="C27" s="43">
        <v>22.05</v>
      </c>
      <c r="D27" s="43">
        <v>14.05</v>
      </c>
      <c r="E27" s="23"/>
    </row>
    <row r="28" spans="1:5" ht="15.75">
      <c r="A28" s="39">
        <v>21</v>
      </c>
      <c r="B28" s="44">
        <v>3.55</v>
      </c>
      <c r="C28" s="43">
        <v>22.05</v>
      </c>
      <c r="D28" s="43">
        <v>14.05</v>
      </c>
      <c r="E28" s="23"/>
    </row>
    <row r="29" spans="1:5" ht="15.75">
      <c r="A29" s="39">
        <v>22</v>
      </c>
      <c r="B29" s="44">
        <v>3.4</v>
      </c>
      <c r="C29" s="43">
        <v>22.25</v>
      </c>
      <c r="D29" s="43">
        <v>14.25</v>
      </c>
      <c r="E29" s="23"/>
    </row>
    <row r="30" spans="1:5" ht="15.75">
      <c r="A30" s="39">
        <v>23</v>
      </c>
      <c r="B30" s="44">
        <v>3.85</v>
      </c>
      <c r="C30" s="43">
        <v>22.25</v>
      </c>
      <c r="D30" s="43">
        <v>14.25</v>
      </c>
      <c r="E30" s="23"/>
    </row>
    <row r="31" spans="1:5" ht="15.75">
      <c r="A31" s="39">
        <v>24</v>
      </c>
      <c r="B31" s="44">
        <v>3.7</v>
      </c>
      <c r="C31" s="43">
        <v>22.45</v>
      </c>
      <c r="D31" s="43">
        <v>14.45</v>
      </c>
      <c r="E31" s="23"/>
    </row>
    <row r="32" spans="1:5" ht="15.75">
      <c r="A32" s="39">
        <v>25</v>
      </c>
      <c r="B32" s="44">
        <v>4.15</v>
      </c>
      <c r="C32" s="43">
        <v>22.45</v>
      </c>
      <c r="D32" s="43">
        <v>14.45</v>
      </c>
      <c r="E32" s="23"/>
    </row>
    <row r="33" spans="1:5" ht="15.75">
      <c r="A33" s="39">
        <v>26</v>
      </c>
      <c r="B33" s="44">
        <v>4</v>
      </c>
      <c r="C33" s="43">
        <v>22.65</v>
      </c>
      <c r="D33" s="43">
        <v>14.65</v>
      </c>
      <c r="E33" s="23"/>
    </row>
    <row r="34" spans="1:5" ht="15.75">
      <c r="A34" s="39">
        <v>27</v>
      </c>
      <c r="B34" s="44">
        <v>4.45</v>
      </c>
      <c r="C34" s="43">
        <v>22.65</v>
      </c>
      <c r="D34" s="43">
        <v>14.65</v>
      </c>
      <c r="E34" s="23"/>
    </row>
    <row r="35" spans="1:5" ht="15.75">
      <c r="A35" s="39">
        <v>28</v>
      </c>
      <c r="B35" s="44">
        <v>4.3</v>
      </c>
      <c r="C35" s="43">
        <v>22.85</v>
      </c>
      <c r="D35" s="43">
        <v>14.85</v>
      </c>
      <c r="E35" s="23"/>
    </row>
    <row r="36" spans="1:5" ht="15.75">
      <c r="A36" s="39">
        <v>29</v>
      </c>
      <c r="B36" s="44">
        <v>4.75</v>
      </c>
      <c r="C36" s="43">
        <v>22.85</v>
      </c>
      <c r="D36" s="43">
        <v>14.85</v>
      </c>
      <c r="E36" s="23"/>
    </row>
    <row r="37" spans="1:5" ht="15.75">
      <c r="A37" s="39">
        <v>30</v>
      </c>
      <c r="B37" s="44">
        <v>4.6</v>
      </c>
      <c r="C37" s="43">
        <v>23.05</v>
      </c>
      <c r="D37" s="43">
        <v>15.05</v>
      </c>
      <c r="E37" s="23"/>
    </row>
    <row r="38" spans="1:5" ht="15.75">
      <c r="A38" s="39">
        <v>31</v>
      </c>
      <c r="B38" s="44">
        <v>5.05</v>
      </c>
      <c r="C38" s="43">
        <v>23.05</v>
      </c>
      <c r="D38" s="43">
        <v>15.05</v>
      </c>
      <c r="E38" s="23"/>
    </row>
    <row r="39" spans="1:5" ht="15.75">
      <c r="A39" s="39">
        <v>32</v>
      </c>
      <c r="B39" s="44">
        <v>4.9</v>
      </c>
      <c r="C39" s="43">
        <v>23.25</v>
      </c>
      <c r="D39" s="43">
        <v>15.25</v>
      </c>
      <c r="E39" s="23"/>
    </row>
    <row r="40" spans="1:5" ht="15.75">
      <c r="A40" s="39">
        <v>33</v>
      </c>
      <c r="B40" s="44">
        <v>5.35</v>
      </c>
      <c r="C40" s="43">
        <v>23.25</v>
      </c>
      <c r="D40" s="43">
        <v>15.25</v>
      </c>
      <c r="E40" s="23"/>
    </row>
    <row r="41" spans="1:5" ht="15.75">
      <c r="A41" s="39">
        <v>34</v>
      </c>
      <c r="B41" s="44">
        <v>5.2</v>
      </c>
      <c r="C41" s="43">
        <v>23.45</v>
      </c>
      <c r="D41" s="43">
        <v>15.45</v>
      </c>
      <c r="E41" s="23"/>
    </row>
    <row r="42" spans="1:5" ht="15.75">
      <c r="A42" s="39">
        <v>35</v>
      </c>
      <c r="B42" s="44">
        <v>5.65</v>
      </c>
      <c r="C42" s="43">
        <v>23.45</v>
      </c>
      <c r="D42" s="43">
        <v>15.45</v>
      </c>
      <c r="E42" s="23"/>
    </row>
    <row r="43" spans="1:5" ht="15.75">
      <c r="A43" s="39">
        <v>36</v>
      </c>
      <c r="B43" s="44">
        <v>5.5</v>
      </c>
      <c r="C43" s="43">
        <v>23.65</v>
      </c>
      <c r="D43" s="43">
        <v>15.65</v>
      </c>
      <c r="E43" s="23"/>
    </row>
    <row r="44" spans="1:5" ht="15.75">
      <c r="A44" s="39">
        <v>37</v>
      </c>
      <c r="B44" s="44">
        <v>5.95</v>
      </c>
      <c r="C44" s="43">
        <v>23.65</v>
      </c>
      <c r="D44" s="43">
        <v>15.65</v>
      </c>
      <c r="E44" s="23"/>
    </row>
    <row r="45" spans="1:14" ht="15.75">
      <c r="A45" s="39">
        <v>38</v>
      </c>
      <c r="B45" s="44">
        <v>5.8</v>
      </c>
      <c r="C45" s="43">
        <v>23.85</v>
      </c>
      <c r="D45" s="43">
        <v>15.85</v>
      </c>
      <c r="E45" s="23"/>
      <c r="H45" s="4"/>
      <c r="I45" s="4"/>
      <c r="J45" s="4"/>
      <c r="K45" s="10"/>
      <c r="L45" s="10"/>
      <c r="N45" s="10"/>
    </row>
    <row r="46" spans="1:14" ht="15.75">
      <c r="A46" s="39">
        <v>39</v>
      </c>
      <c r="B46" s="44">
        <v>6.25</v>
      </c>
      <c r="C46" s="43">
        <v>23.85</v>
      </c>
      <c r="D46" s="43">
        <v>15.85</v>
      </c>
      <c r="E46" s="23"/>
      <c r="H46" s="4"/>
      <c r="I46" s="4"/>
      <c r="J46" s="4"/>
      <c r="K46" s="10"/>
      <c r="L46" s="10"/>
      <c r="N46" s="10"/>
    </row>
    <row r="47" spans="1:14" ht="15.75">
      <c r="A47" s="39">
        <v>40</v>
      </c>
      <c r="B47" s="44">
        <v>6.1</v>
      </c>
      <c r="C47" s="43">
        <v>24.05</v>
      </c>
      <c r="D47" s="43">
        <v>16.05</v>
      </c>
      <c r="E47" s="23"/>
      <c r="H47" s="4"/>
      <c r="I47" s="4"/>
      <c r="J47" s="4"/>
      <c r="K47" s="4"/>
      <c r="L47" s="4"/>
      <c r="N47" s="4"/>
    </row>
  </sheetData>
  <mergeCells count="1">
    <mergeCell ref="G3:H3"/>
  </mergeCells>
  <printOptions/>
  <pageMargins left="0.75" right="0.75" top="0.63" bottom="1" header="0.5" footer="0.5"/>
  <pageSetup fitToHeight="1" fitToWidth="1" horizontalDpi="300" verticalDpi="300" orientation="portrait" paperSize="9" scale="89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47"/>
  <sheetViews>
    <sheetView showGridLines="0" workbookViewId="0" topLeftCell="A1">
      <pane ySplit="7" topLeftCell="BM8" activePane="bottomLeft" state="frozen"/>
      <selection pane="topLeft" activeCell="A1" sqref="A1"/>
      <selection pane="bottomLeft" activeCell="A8" sqref="A8:IV8"/>
    </sheetView>
  </sheetViews>
  <sheetFormatPr defaultColWidth="9.140625" defaultRowHeight="12.75"/>
  <cols>
    <col min="1" max="3" width="9.140625" style="2" customWidth="1"/>
    <col min="4" max="4" width="9.7109375" style="2" bestFit="1" customWidth="1"/>
    <col min="5" max="5" width="6.00390625" style="2" customWidth="1"/>
    <col min="6" max="6" width="6.8515625" style="2" bestFit="1" customWidth="1"/>
    <col min="7" max="7" width="6.8515625" style="61" bestFit="1" customWidth="1"/>
    <col min="8" max="8" width="9.140625" style="2" customWidth="1"/>
    <col min="9" max="9" width="6.8515625" style="2" bestFit="1" customWidth="1"/>
    <col min="10" max="10" width="5.8515625" style="2" bestFit="1" customWidth="1"/>
    <col min="11" max="11" width="8.421875" style="2" customWidth="1"/>
    <col min="12" max="16384" width="9.140625" style="2" customWidth="1"/>
  </cols>
  <sheetData>
    <row r="3" spans="1:11" ht="15.75">
      <c r="A3" s="3" t="s">
        <v>47</v>
      </c>
      <c r="C3" s="3" t="s">
        <v>44</v>
      </c>
      <c r="D3" s="3"/>
      <c r="G3" s="67">
        <f ca="1">NOW()</f>
        <v>40561.46913391204</v>
      </c>
      <c r="H3" s="68"/>
      <c r="I3" s="34" t="s">
        <v>18</v>
      </c>
      <c r="J3" s="31">
        <v>6</v>
      </c>
      <c r="K3" s="3" t="s">
        <v>43</v>
      </c>
    </row>
    <row r="4" spans="1:11" ht="15.75">
      <c r="A4" s="3"/>
      <c r="C4" s="3"/>
      <c r="D4" s="3"/>
      <c r="G4" s="59"/>
      <c r="H4" s="33"/>
      <c r="I4" s="34"/>
      <c r="J4" s="31"/>
      <c r="K4" s="3"/>
    </row>
    <row r="5" spans="1:12" ht="15.75">
      <c r="A5" s="3"/>
      <c r="B5" s="3"/>
      <c r="C5" s="3"/>
      <c r="D5" s="3"/>
      <c r="E5" s="3"/>
      <c r="F5" s="3" t="s">
        <v>13</v>
      </c>
      <c r="G5" s="60"/>
      <c r="H5" s="31" t="s">
        <v>14</v>
      </c>
      <c r="I5" s="3" t="s">
        <v>39</v>
      </c>
      <c r="J5" s="3" t="s">
        <v>45</v>
      </c>
      <c r="K5" s="3" t="s">
        <v>32</v>
      </c>
      <c r="L5" s="10"/>
    </row>
    <row r="6" spans="1:12" ht="17.25">
      <c r="A6" s="37" t="s">
        <v>0</v>
      </c>
      <c r="B6" s="37" t="s">
        <v>24</v>
      </c>
      <c r="C6" s="38" t="s">
        <v>25</v>
      </c>
      <c r="D6" s="38" t="s">
        <v>26</v>
      </c>
      <c r="E6" s="21"/>
      <c r="F6" s="37" t="s">
        <v>11</v>
      </c>
      <c r="G6" s="54" t="s">
        <v>20</v>
      </c>
      <c r="H6" s="37" t="s">
        <v>10</v>
      </c>
      <c r="I6" s="37" t="s">
        <v>33</v>
      </c>
      <c r="J6" s="62" t="s">
        <v>46</v>
      </c>
      <c r="K6" s="37" t="s">
        <v>9</v>
      </c>
      <c r="L6" s="10"/>
    </row>
    <row r="7" spans="1:12" ht="18.75">
      <c r="A7" s="39"/>
      <c r="B7" s="40"/>
      <c r="C7" s="39"/>
      <c r="D7" s="41"/>
      <c r="E7" s="22"/>
      <c r="F7" s="39" t="s">
        <v>12</v>
      </c>
      <c r="G7" s="54" t="s">
        <v>37</v>
      </c>
      <c r="H7" s="37" t="s">
        <v>19</v>
      </c>
      <c r="I7" s="39" t="s">
        <v>12</v>
      </c>
      <c r="J7" s="63"/>
      <c r="K7" s="37" t="s">
        <v>8</v>
      </c>
      <c r="L7" s="4"/>
    </row>
    <row r="8" spans="1:12" ht="15.75">
      <c r="A8" s="39">
        <v>1</v>
      </c>
      <c r="B8" s="42">
        <f aca="true" t="shared" si="0" ref="B8:B47">ROUND(0.25+0.15*A8+0.15*(-1)^(A8+1),2)</f>
        <v>0.55</v>
      </c>
      <c r="C8" s="43">
        <f aca="true" t="shared" si="1" ref="C8:C47">ROUND(20+0.1*A8+0.05*(-1)^A8,2)</f>
        <v>20.05</v>
      </c>
      <c r="D8" s="43">
        <f aca="true" t="shared" si="2" ref="D8:D47">ROUND(12+0.1*A8+0.05*(-1)^A8,2)</f>
        <v>12.05</v>
      </c>
      <c r="E8" s="23"/>
      <c r="F8" s="44">
        <f aca="true" t="shared" si="3" ref="F8:F47">2*PI()*0.01*C8/B8</f>
        <v>2.290506643799104</v>
      </c>
      <c r="G8" s="55">
        <f aca="true" t="shared" si="4" ref="G8:G47">H8/60</f>
        <v>0.43658463192290486</v>
      </c>
      <c r="H8" s="43">
        <f aca="true" t="shared" si="5" ref="H8:H47">60/F8</f>
        <v>26.19507791537429</v>
      </c>
      <c r="I8" s="44">
        <f>F8</f>
        <v>2.290506643799104</v>
      </c>
      <c r="J8" s="63"/>
      <c r="K8" s="42">
        <f aca="true" t="shared" si="6" ref="K8:K47">H8*2*PI()*0.01*D8/60</f>
        <v>0.3305486284289277</v>
      </c>
      <c r="L8" s="7"/>
    </row>
    <row r="9" spans="1:12" ht="15.75">
      <c r="A9" s="39">
        <v>2</v>
      </c>
      <c r="B9" s="42">
        <f t="shared" si="0"/>
        <v>0.4</v>
      </c>
      <c r="C9" s="43">
        <f t="shared" si="1"/>
        <v>20.25</v>
      </c>
      <c r="D9" s="43">
        <f t="shared" si="2"/>
        <v>12.25</v>
      </c>
      <c r="E9" s="23"/>
      <c r="F9" s="44">
        <f t="shared" si="3"/>
        <v>3.1808625617596658</v>
      </c>
      <c r="G9" s="55">
        <f t="shared" si="4"/>
        <v>0.3143801345025093</v>
      </c>
      <c r="H9" s="43">
        <f t="shared" si="5"/>
        <v>18.862808070150557</v>
      </c>
      <c r="I9" s="44">
        <f aca="true" t="shared" si="7" ref="I9:I47">F9</f>
        <v>3.1808625617596658</v>
      </c>
      <c r="J9" s="63"/>
      <c r="K9" s="42">
        <f t="shared" si="6"/>
        <v>0.24197530864197528</v>
      </c>
      <c r="L9" s="7"/>
    </row>
    <row r="10" spans="1:12" ht="15.75">
      <c r="A10" s="39">
        <v>3</v>
      </c>
      <c r="B10" s="42">
        <f t="shared" si="0"/>
        <v>0.85</v>
      </c>
      <c r="C10" s="43">
        <f t="shared" si="1"/>
        <v>20.25</v>
      </c>
      <c r="D10" s="43">
        <f t="shared" si="2"/>
        <v>12.25</v>
      </c>
      <c r="E10" s="23"/>
      <c r="F10" s="44">
        <f t="shared" si="3"/>
        <v>1.4968764996516075</v>
      </c>
      <c r="G10" s="55">
        <f t="shared" si="4"/>
        <v>0.6680577858178322</v>
      </c>
      <c r="H10" s="43">
        <f t="shared" si="5"/>
        <v>40.08346714906993</v>
      </c>
      <c r="I10" s="44">
        <f t="shared" si="7"/>
        <v>1.4968764996516075</v>
      </c>
      <c r="J10" s="63"/>
      <c r="K10" s="42">
        <f t="shared" si="6"/>
        <v>0.5141975308641975</v>
      </c>
      <c r="L10" s="7"/>
    </row>
    <row r="11" spans="1:12" ht="15.75">
      <c r="A11" s="39">
        <v>4</v>
      </c>
      <c r="B11" s="42">
        <f t="shared" si="0"/>
        <v>0.7</v>
      </c>
      <c r="C11" s="43">
        <f t="shared" si="1"/>
        <v>20.45</v>
      </c>
      <c r="D11" s="43">
        <f t="shared" si="2"/>
        <v>12.45</v>
      </c>
      <c r="E11" s="23"/>
      <c r="F11" s="44">
        <f t="shared" si="3"/>
        <v>1.835587707597465</v>
      </c>
      <c r="G11" s="55">
        <f t="shared" si="4"/>
        <v>0.5447846462803264</v>
      </c>
      <c r="H11" s="43">
        <f t="shared" si="5"/>
        <v>32.68707877681958</v>
      </c>
      <c r="I11" s="44">
        <f t="shared" si="7"/>
        <v>1.835587707597465</v>
      </c>
      <c r="J11" s="63"/>
      <c r="K11" s="42">
        <f t="shared" si="6"/>
        <v>0.426161369193154</v>
      </c>
      <c r="L11" s="7"/>
    </row>
    <row r="12" spans="1:12" ht="15.75">
      <c r="A12" s="39">
        <v>5</v>
      </c>
      <c r="B12" s="44">
        <f t="shared" si="0"/>
        <v>1.15</v>
      </c>
      <c r="C12" s="43">
        <f t="shared" si="1"/>
        <v>20.45</v>
      </c>
      <c r="D12" s="43">
        <f t="shared" si="2"/>
        <v>12.45</v>
      </c>
      <c r="E12" s="23"/>
      <c r="F12" s="44">
        <f t="shared" si="3"/>
        <v>1.1173142567984569</v>
      </c>
      <c r="G12" s="55">
        <f t="shared" si="4"/>
        <v>0.8950033474605361</v>
      </c>
      <c r="H12" s="43">
        <f t="shared" si="5"/>
        <v>53.70020084763217</v>
      </c>
      <c r="I12" s="44">
        <f t="shared" si="7"/>
        <v>1.1173142567984569</v>
      </c>
      <c r="J12" s="63"/>
      <c r="K12" s="42">
        <f t="shared" si="6"/>
        <v>0.7001222493887531</v>
      </c>
      <c r="L12" s="7"/>
    </row>
    <row r="13" spans="1:12" ht="15.75">
      <c r="A13" s="39">
        <v>6</v>
      </c>
      <c r="B13" s="44">
        <f t="shared" si="0"/>
        <v>1</v>
      </c>
      <c r="C13" s="43">
        <f t="shared" si="1"/>
        <v>20.65</v>
      </c>
      <c r="D13" s="43">
        <f t="shared" si="2"/>
        <v>12.65</v>
      </c>
      <c r="E13" s="23"/>
      <c r="F13" s="44">
        <f t="shared" si="3"/>
        <v>1.2974777659325847</v>
      </c>
      <c r="G13" s="55">
        <f t="shared" si="4"/>
        <v>0.770726116667774</v>
      </c>
      <c r="H13" s="43">
        <f t="shared" si="5"/>
        <v>46.24356700006644</v>
      </c>
      <c r="I13" s="44">
        <f t="shared" si="7"/>
        <v>1.2974777659325847</v>
      </c>
      <c r="J13" s="63"/>
      <c r="K13" s="42">
        <f t="shared" si="6"/>
        <v>0.6125907990314771</v>
      </c>
      <c r="L13" s="7"/>
    </row>
    <row r="14" spans="1:12" ht="15.75">
      <c r="A14" s="39">
        <v>7</v>
      </c>
      <c r="B14" s="44">
        <f t="shared" si="0"/>
        <v>1.45</v>
      </c>
      <c r="C14" s="43">
        <f t="shared" si="1"/>
        <v>20.65</v>
      </c>
      <c r="D14" s="43">
        <f t="shared" si="2"/>
        <v>12.65</v>
      </c>
      <c r="E14" s="23"/>
      <c r="F14" s="42">
        <f t="shared" si="3"/>
        <v>0.8948122523672998</v>
      </c>
      <c r="G14" s="56">
        <f t="shared" si="4"/>
        <v>1.1175528691682721</v>
      </c>
      <c r="H14" s="43">
        <f t="shared" si="5"/>
        <v>67.05317215009633</v>
      </c>
      <c r="I14" s="42">
        <f t="shared" si="7"/>
        <v>0.8948122523672998</v>
      </c>
      <c r="J14" s="63"/>
      <c r="K14" s="42">
        <f t="shared" si="6"/>
        <v>0.8882566585956416</v>
      </c>
      <c r="L14" s="7"/>
    </row>
    <row r="15" spans="1:12" ht="15.75">
      <c r="A15" s="39">
        <v>8</v>
      </c>
      <c r="B15" s="44">
        <f t="shared" si="0"/>
        <v>1.3</v>
      </c>
      <c r="C15" s="43">
        <f t="shared" si="1"/>
        <v>20.85</v>
      </c>
      <c r="D15" s="43">
        <f t="shared" si="2"/>
        <v>12.85</v>
      </c>
      <c r="E15" s="23"/>
      <c r="F15" s="44">
        <f t="shared" si="3"/>
        <v>1.0077262588822646</v>
      </c>
      <c r="G15" s="55">
        <f t="shared" si="4"/>
        <v>0.9923329785106182</v>
      </c>
      <c r="H15" s="43">
        <f t="shared" si="5"/>
        <v>59.539978710637094</v>
      </c>
      <c r="I15" s="44">
        <f t="shared" si="7"/>
        <v>1.0077262588822646</v>
      </c>
      <c r="J15" s="63"/>
      <c r="K15" s="42">
        <f t="shared" si="6"/>
        <v>0.801199040767386</v>
      </c>
      <c r="L15" s="7"/>
    </row>
    <row r="16" spans="1:12" ht="15.75">
      <c r="A16" s="39">
        <v>9</v>
      </c>
      <c r="B16" s="44">
        <f t="shared" si="0"/>
        <v>1.75</v>
      </c>
      <c r="C16" s="43">
        <f t="shared" si="1"/>
        <v>20.85</v>
      </c>
      <c r="D16" s="43">
        <f t="shared" si="2"/>
        <v>12.85</v>
      </c>
      <c r="E16" s="23"/>
      <c r="F16" s="42">
        <f t="shared" si="3"/>
        <v>0.7485966494553965</v>
      </c>
      <c r="G16" s="56">
        <f t="shared" si="4"/>
        <v>1.3358328556873709</v>
      </c>
      <c r="H16" s="43">
        <f t="shared" si="5"/>
        <v>80.14997134124225</v>
      </c>
      <c r="I16" s="42">
        <f t="shared" si="7"/>
        <v>0.7485966494553965</v>
      </c>
      <c r="J16" s="63"/>
      <c r="K16" s="44">
        <f t="shared" si="6"/>
        <v>1.078537170263789</v>
      </c>
      <c r="L16" s="7"/>
    </row>
    <row r="17" spans="1:12" ht="15.75">
      <c r="A17" s="39">
        <v>10</v>
      </c>
      <c r="B17" s="44">
        <f t="shared" si="0"/>
        <v>1.6</v>
      </c>
      <c r="C17" s="43">
        <f t="shared" si="1"/>
        <v>21.05</v>
      </c>
      <c r="D17" s="43">
        <f t="shared" si="2"/>
        <v>13.05</v>
      </c>
      <c r="E17" s="23"/>
      <c r="F17" s="42">
        <f t="shared" si="3"/>
        <v>0.8266315669758143</v>
      </c>
      <c r="G17" s="56">
        <f t="shared" si="4"/>
        <v>1.2097287835963542</v>
      </c>
      <c r="H17" s="43">
        <f t="shared" si="5"/>
        <v>72.58372701578125</v>
      </c>
      <c r="I17" s="42">
        <f t="shared" si="7"/>
        <v>0.8266315669758143</v>
      </c>
      <c r="J17" s="63"/>
      <c r="K17" s="42">
        <f t="shared" si="6"/>
        <v>0.9919239904988124</v>
      </c>
      <c r="L17" s="7"/>
    </row>
    <row r="18" spans="1:12" ht="15.75">
      <c r="A18" s="39">
        <v>11</v>
      </c>
      <c r="B18" s="44">
        <f t="shared" si="0"/>
        <v>2.05</v>
      </c>
      <c r="C18" s="43">
        <f t="shared" si="1"/>
        <v>21.05</v>
      </c>
      <c r="D18" s="43">
        <f t="shared" si="2"/>
        <v>13.05</v>
      </c>
      <c r="E18" s="23"/>
      <c r="F18" s="42">
        <f t="shared" si="3"/>
        <v>0.6451758571518552</v>
      </c>
      <c r="G18" s="56">
        <f t="shared" si="4"/>
        <v>1.5499650039828283</v>
      </c>
      <c r="H18" s="43">
        <f t="shared" si="5"/>
        <v>92.9979002389697</v>
      </c>
      <c r="I18" s="42">
        <f t="shared" si="7"/>
        <v>0.6451758571518552</v>
      </c>
      <c r="J18" s="63"/>
      <c r="K18" s="44">
        <f t="shared" si="6"/>
        <v>1.2709026128266032</v>
      </c>
      <c r="L18" s="7"/>
    </row>
    <row r="19" spans="1:12" ht="15.75">
      <c r="A19" s="39">
        <v>12</v>
      </c>
      <c r="B19" s="44">
        <f t="shared" si="0"/>
        <v>1.9</v>
      </c>
      <c r="C19" s="43">
        <f t="shared" si="1"/>
        <v>21.25</v>
      </c>
      <c r="D19" s="43">
        <f t="shared" si="2"/>
        <v>13.25</v>
      </c>
      <c r="E19" s="23"/>
      <c r="F19" s="42">
        <f t="shared" si="3"/>
        <v>0.7027246725135065</v>
      </c>
      <c r="G19" s="56">
        <f t="shared" si="4"/>
        <v>1.4230324323510641</v>
      </c>
      <c r="H19" s="43">
        <f t="shared" si="5"/>
        <v>85.38194594106385</v>
      </c>
      <c r="I19" s="42">
        <f t="shared" si="7"/>
        <v>0.7027246725135065</v>
      </c>
      <c r="J19" s="63"/>
      <c r="K19" s="44">
        <f t="shared" si="6"/>
        <v>1.184705882352941</v>
      </c>
      <c r="L19" s="7"/>
    </row>
    <row r="20" spans="1:12" ht="15.75">
      <c r="A20" s="39">
        <v>13</v>
      </c>
      <c r="B20" s="44">
        <f t="shared" si="0"/>
        <v>2.35</v>
      </c>
      <c r="C20" s="43">
        <f t="shared" si="1"/>
        <v>21.25</v>
      </c>
      <c r="D20" s="43">
        <f t="shared" si="2"/>
        <v>13.25</v>
      </c>
      <c r="E20" s="23"/>
      <c r="F20" s="42">
        <f t="shared" si="3"/>
        <v>0.5681603735215583</v>
      </c>
      <c r="G20" s="56">
        <f t="shared" si="4"/>
        <v>1.7600664294868424</v>
      </c>
      <c r="H20" s="45">
        <f t="shared" si="5"/>
        <v>105.60398576921055</v>
      </c>
      <c r="I20" s="42">
        <f t="shared" si="7"/>
        <v>0.5681603735215583</v>
      </c>
      <c r="J20" s="63"/>
      <c r="K20" s="44">
        <f t="shared" si="6"/>
        <v>1.4652941176470586</v>
      </c>
      <c r="L20" s="7"/>
    </row>
    <row r="21" spans="1:12" ht="15.75">
      <c r="A21" s="39">
        <v>14</v>
      </c>
      <c r="B21" s="44">
        <f t="shared" si="0"/>
        <v>2.2</v>
      </c>
      <c r="C21" s="43">
        <f t="shared" si="1"/>
        <v>21.45</v>
      </c>
      <c r="D21" s="43">
        <f t="shared" si="2"/>
        <v>13.45</v>
      </c>
      <c r="E21" s="23"/>
      <c r="F21" s="42">
        <f t="shared" si="3"/>
        <v>0.6126105674500096</v>
      </c>
      <c r="G21" s="56">
        <f t="shared" si="4"/>
        <v>1.632358390686106</v>
      </c>
      <c r="H21" s="43">
        <f t="shared" si="5"/>
        <v>97.94150344116636</v>
      </c>
      <c r="I21" s="42">
        <f t="shared" si="7"/>
        <v>0.6126105674500096</v>
      </c>
      <c r="J21" s="63"/>
      <c r="K21" s="44">
        <f t="shared" si="6"/>
        <v>1.3794871794871792</v>
      </c>
      <c r="L21" s="7"/>
    </row>
    <row r="22" spans="1:12" ht="15.75">
      <c r="A22" s="39">
        <v>15</v>
      </c>
      <c r="B22" s="44">
        <f t="shared" si="0"/>
        <v>2.65</v>
      </c>
      <c r="C22" s="43">
        <f t="shared" si="1"/>
        <v>21.45</v>
      </c>
      <c r="D22" s="43">
        <f t="shared" si="2"/>
        <v>13.45</v>
      </c>
      <c r="E22" s="23"/>
      <c r="F22" s="42">
        <f t="shared" si="3"/>
        <v>0.508582357883027</v>
      </c>
      <c r="G22" s="56">
        <f t="shared" si="4"/>
        <v>1.966249879690082</v>
      </c>
      <c r="H22" s="45">
        <f t="shared" si="5"/>
        <v>117.97499278140492</v>
      </c>
      <c r="I22" s="42">
        <f t="shared" si="7"/>
        <v>0.508582357883027</v>
      </c>
      <c r="J22" s="63"/>
      <c r="K22" s="44">
        <f t="shared" si="6"/>
        <v>1.6616550116550113</v>
      </c>
      <c r="L22" s="7"/>
    </row>
    <row r="23" spans="1:12" ht="15.75">
      <c r="A23" s="39">
        <v>16</v>
      </c>
      <c r="B23" s="44">
        <f t="shared" si="0"/>
        <v>2.5</v>
      </c>
      <c r="C23" s="43">
        <f t="shared" si="1"/>
        <v>21.65</v>
      </c>
      <c r="D23" s="43">
        <f t="shared" si="2"/>
        <v>13.65</v>
      </c>
      <c r="E23" s="23"/>
      <c r="F23" s="42">
        <f t="shared" si="3"/>
        <v>0.5441238476017521</v>
      </c>
      <c r="G23" s="56">
        <f t="shared" si="4"/>
        <v>1.8378168948255815</v>
      </c>
      <c r="H23" s="45">
        <f t="shared" si="5"/>
        <v>110.26901368953489</v>
      </c>
      <c r="I23" s="42">
        <f t="shared" si="7"/>
        <v>0.5441238476017521</v>
      </c>
      <c r="J23" s="63"/>
      <c r="K23" s="44">
        <f t="shared" si="6"/>
        <v>1.57621247113164</v>
      </c>
      <c r="L23" s="7"/>
    </row>
    <row r="24" spans="1:12" ht="15.75">
      <c r="A24" s="39">
        <v>17</v>
      </c>
      <c r="B24" s="44">
        <f t="shared" si="0"/>
        <v>2.95</v>
      </c>
      <c r="C24" s="43">
        <f t="shared" si="1"/>
        <v>21.65</v>
      </c>
      <c r="D24" s="43">
        <f t="shared" si="2"/>
        <v>13.65</v>
      </c>
      <c r="E24" s="23"/>
      <c r="F24" s="42">
        <f t="shared" si="3"/>
        <v>0.46112190474724757</v>
      </c>
      <c r="G24" s="56">
        <f t="shared" si="4"/>
        <v>2.1686239358941863</v>
      </c>
      <c r="H24" s="45">
        <f t="shared" si="5"/>
        <v>130.11743615365117</v>
      </c>
      <c r="I24" s="42">
        <f t="shared" si="7"/>
        <v>0.46112190474724757</v>
      </c>
      <c r="J24" s="63"/>
      <c r="K24" s="44">
        <f t="shared" si="6"/>
        <v>1.8599307159353353</v>
      </c>
      <c r="L24" s="7"/>
    </row>
    <row r="25" spans="1:12" ht="15.75">
      <c r="A25" s="39">
        <v>18</v>
      </c>
      <c r="B25" s="44">
        <f t="shared" si="0"/>
        <v>2.8</v>
      </c>
      <c r="C25" s="43">
        <f t="shared" si="1"/>
        <v>21.85</v>
      </c>
      <c r="D25" s="43">
        <f t="shared" si="2"/>
        <v>13.85</v>
      </c>
      <c r="E25" s="23"/>
      <c r="F25" s="42">
        <f t="shared" si="3"/>
        <v>0.49031285343526426</v>
      </c>
      <c r="G25" s="56">
        <f t="shared" si="4"/>
        <v>2.0395141448846994</v>
      </c>
      <c r="H25" s="45">
        <f t="shared" si="5"/>
        <v>122.37084869308197</v>
      </c>
      <c r="I25" s="42">
        <f t="shared" si="7"/>
        <v>0.49031285343526426</v>
      </c>
      <c r="J25" s="63"/>
      <c r="K25" s="44">
        <f t="shared" si="6"/>
        <v>1.7748283752860408</v>
      </c>
      <c r="L25" s="7"/>
    </row>
    <row r="26" spans="1:12" ht="15.75">
      <c r="A26" s="39">
        <v>19</v>
      </c>
      <c r="B26" s="44">
        <f t="shared" si="0"/>
        <v>3.25</v>
      </c>
      <c r="C26" s="43">
        <f t="shared" si="1"/>
        <v>21.85</v>
      </c>
      <c r="D26" s="43">
        <f t="shared" si="2"/>
        <v>13.85</v>
      </c>
      <c r="E26" s="23"/>
      <c r="F26" s="42">
        <f t="shared" si="3"/>
        <v>0.42242338142115077</v>
      </c>
      <c r="G26" s="56">
        <f t="shared" si="4"/>
        <v>2.367293203884026</v>
      </c>
      <c r="H26" s="45">
        <f t="shared" si="5"/>
        <v>142.03759223304158</v>
      </c>
      <c r="I26" s="42">
        <f t="shared" si="7"/>
        <v>0.42242338142115077</v>
      </c>
      <c r="J26" s="63"/>
      <c r="K26" s="44">
        <f t="shared" si="6"/>
        <v>2.0600686498855834</v>
      </c>
      <c r="L26" s="7"/>
    </row>
    <row r="27" spans="1:12" ht="15.75">
      <c r="A27" s="39">
        <v>20</v>
      </c>
      <c r="B27" s="44">
        <f t="shared" si="0"/>
        <v>3.1</v>
      </c>
      <c r="C27" s="43">
        <f t="shared" si="1"/>
        <v>22.05</v>
      </c>
      <c r="D27" s="43">
        <f t="shared" si="2"/>
        <v>14.05</v>
      </c>
      <c r="E27" s="23"/>
      <c r="F27" s="42">
        <f t="shared" si="3"/>
        <v>0.4469168903977738</v>
      </c>
      <c r="G27" s="56">
        <f t="shared" si="4"/>
        <v>2.237552487913268</v>
      </c>
      <c r="H27" s="45">
        <f t="shared" si="5"/>
        <v>134.25314927479607</v>
      </c>
      <c r="I27" s="42">
        <f>F27</f>
        <v>0.4469168903977738</v>
      </c>
      <c r="J27" s="63"/>
      <c r="K27" s="44">
        <f t="shared" si="6"/>
        <v>1.9752834467120184</v>
      </c>
      <c r="L27" s="7"/>
    </row>
    <row r="28" spans="1:12" ht="15.75">
      <c r="A28" s="39">
        <v>21</v>
      </c>
      <c r="B28" s="44">
        <f t="shared" si="0"/>
        <v>3.55</v>
      </c>
      <c r="C28" s="43">
        <f t="shared" si="1"/>
        <v>22.05</v>
      </c>
      <c r="D28" s="43">
        <f t="shared" si="2"/>
        <v>14.05</v>
      </c>
      <c r="E28" s="23"/>
      <c r="F28" s="42">
        <f t="shared" si="3"/>
        <v>0.39026545358678844</v>
      </c>
      <c r="G28" s="56">
        <f t="shared" si="4"/>
        <v>2.562358494223258</v>
      </c>
      <c r="H28" s="45">
        <f t="shared" si="5"/>
        <v>153.74150965339547</v>
      </c>
      <c r="I28" s="42">
        <f t="shared" si="7"/>
        <v>0.39026545358678844</v>
      </c>
      <c r="J28" s="63"/>
      <c r="K28" s="44">
        <f t="shared" si="6"/>
        <v>2.2620181405895687</v>
      </c>
      <c r="L28" s="7"/>
    </row>
    <row r="29" spans="1:12" ht="15.75">
      <c r="A29" s="39">
        <v>22</v>
      </c>
      <c r="B29" s="44">
        <f t="shared" si="0"/>
        <v>3.4</v>
      </c>
      <c r="C29" s="43">
        <f t="shared" si="1"/>
        <v>22.25</v>
      </c>
      <c r="D29" s="43">
        <f t="shared" si="2"/>
        <v>14.25</v>
      </c>
      <c r="E29" s="23"/>
      <c r="F29" s="42">
        <f t="shared" si="3"/>
        <v>0.4111790384845465</v>
      </c>
      <c r="G29" s="56">
        <f t="shared" si="4"/>
        <v>2.4320305910671647</v>
      </c>
      <c r="H29" s="45">
        <f t="shared" si="5"/>
        <v>145.92183546402987</v>
      </c>
      <c r="I29" s="42">
        <f t="shared" si="7"/>
        <v>0.4111790384845465</v>
      </c>
      <c r="J29" s="63"/>
      <c r="K29" s="44">
        <f t="shared" si="6"/>
        <v>2.17752808988764</v>
      </c>
      <c r="L29" s="7"/>
    </row>
    <row r="30" spans="1:12" ht="15.75">
      <c r="A30" s="39">
        <v>23</v>
      </c>
      <c r="B30" s="44">
        <f t="shared" si="0"/>
        <v>3.85</v>
      </c>
      <c r="C30" s="43">
        <f t="shared" si="1"/>
        <v>22.25</v>
      </c>
      <c r="D30" s="43">
        <f t="shared" si="2"/>
        <v>14.25</v>
      </c>
      <c r="E30" s="23"/>
      <c r="F30" s="42">
        <f t="shared" si="3"/>
        <v>0.3631191508694696</v>
      </c>
      <c r="G30" s="56">
        <f t="shared" si="4"/>
        <v>2.753916992826054</v>
      </c>
      <c r="H30" s="45">
        <f t="shared" si="5"/>
        <v>165.23501956956324</v>
      </c>
      <c r="I30" s="42">
        <f t="shared" si="7"/>
        <v>0.3631191508694696</v>
      </c>
      <c r="J30" s="63"/>
      <c r="K30" s="44">
        <f t="shared" si="6"/>
        <v>2.465730337078652</v>
      </c>
      <c r="L30" s="7"/>
    </row>
    <row r="31" spans="1:12" ht="15.75">
      <c r="A31" s="39">
        <v>24</v>
      </c>
      <c r="B31" s="44">
        <f t="shared" si="0"/>
        <v>3.7</v>
      </c>
      <c r="C31" s="43">
        <f t="shared" si="1"/>
        <v>22.45</v>
      </c>
      <c r="D31" s="43">
        <f t="shared" si="2"/>
        <v>14.45</v>
      </c>
      <c r="E31" s="23"/>
      <c r="F31" s="42">
        <f t="shared" si="3"/>
        <v>0.3812365139085992</v>
      </c>
      <c r="G31" s="56">
        <f t="shared" si="4"/>
        <v>2.6230436055234425</v>
      </c>
      <c r="H31" s="45">
        <f t="shared" si="5"/>
        <v>157.38261633140655</v>
      </c>
      <c r="I31" s="42">
        <f t="shared" si="7"/>
        <v>0.3812365139085992</v>
      </c>
      <c r="J31" s="63"/>
      <c r="K31" s="44">
        <f t="shared" si="6"/>
        <v>2.3815144766146994</v>
      </c>
      <c r="L31" s="7"/>
    </row>
    <row r="32" spans="1:12" ht="15.75">
      <c r="A32" s="39">
        <v>25</v>
      </c>
      <c r="B32" s="44">
        <f t="shared" si="0"/>
        <v>4.15</v>
      </c>
      <c r="C32" s="43">
        <f t="shared" si="1"/>
        <v>22.45</v>
      </c>
      <c r="D32" s="43">
        <f t="shared" si="2"/>
        <v>14.45</v>
      </c>
      <c r="E32" s="23"/>
      <c r="F32" s="42">
        <f t="shared" si="3"/>
        <v>0.33989761481007635</v>
      </c>
      <c r="G32" s="56">
        <f t="shared" si="4"/>
        <v>2.942062422411429</v>
      </c>
      <c r="H32" s="45">
        <f t="shared" si="5"/>
        <v>176.52374534468572</v>
      </c>
      <c r="I32" s="42">
        <f t="shared" si="7"/>
        <v>0.33989761481007635</v>
      </c>
      <c r="J32" s="63"/>
      <c r="K32" s="44">
        <f t="shared" si="6"/>
        <v>2.671158129175947</v>
      </c>
      <c r="L32" s="7"/>
    </row>
    <row r="33" spans="1:12" ht="15.75">
      <c r="A33" s="39">
        <v>26</v>
      </c>
      <c r="B33" s="44">
        <f t="shared" si="0"/>
        <v>4</v>
      </c>
      <c r="C33" s="43">
        <f t="shared" si="1"/>
        <v>22.65</v>
      </c>
      <c r="D33" s="43">
        <f t="shared" si="2"/>
        <v>14.65</v>
      </c>
      <c r="E33" s="23"/>
      <c r="F33" s="42">
        <f t="shared" si="3"/>
        <v>0.3557853680190441</v>
      </c>
      <c r="G33" s="56">
        <f t="shared" si="4"/>
        <v>2.810683321711176</v>
      </c>
      <c r="H33" s="45">
        <f t="shared" si="5"/>
        <v>168.64099930267056</v>
      </c>
      <c r="I33" s="42">
        <f t="shared" si="7"/>
        <v>0.3557853680190441</v>
      </c>
      <c r="J33" s="63"/>
      <c r="K33" s="44">
        <f t="shared" si="6"/>
        <v>2.5871964679911703</v>
      </c>
      <c r="L33" s="7"/>
    </row>
    <row r="34" spans="1:12" ht="15.75">
      <c r="A34" s="39">
        <v>27</v>
      </c>
      <c r="B34" s="44">
        <f t="shared" si="0"/>
        <v>4.45</v>
      </c>
      <c r="C34" s="43">
        <f t="shared" si="1"/>
        <v>22.65</v>
      </c>
      <c r="D34" s="43">
        <f t="shared" si="2"/>
        <v>14.65</v>
      </c>
      <c r="E34" s="23"/>
      <c r="F34" s="42">
        <f t="shared" si="3"/>
        <v>0.31980707237666883</v>
      </c>
      <c r="G34" s="56">
        <f t="shared" si="4"/>
        <v>3.126885195403683</v>
      </c>
      <c r="H34" s="45">
        <f t="shared" si="5"/>
        <v>187.613111724221</v>
      </c>
      <c r="I34" s="42">
        <f t="shared" si="7"/>
        <v>0.31980707237666883</v>
      </c>
      <c r="J34" s="63"/>
      <c r="K34" s="44">
        <f t="shared" si="6"/>
        <v>2.8782560706401763</v>
      </c>
      <c r="L34" s="7"/>
    </row>
    <row r="35" spans="1:12" ht="15.75">
      <c r="A35" s="39">
        <v>28</v>
      </c>
      <c r="B35" s="44">
        <f t="shared" si="0"/>
        <v>4.3</v>
      </c>
      <c r="C35" s="43">
        <f t="shared" si="1"/>
        <v>22.85</v>
      </c>
      <c r="D35" s="43">
        <f t="shared" si="2"/>
        <v>14.85</v>
      </c>
      <c r="E35" s="23"/>
      <c r="F35" s="42">
        <f t="shared" si="3"/>
        <v>0.3338855448117525</v>
      </c>
      <c r="G35" s="56">
        <f t="shared" si="4"/>
        <v>2.9950383163901524</v>
      </c>
      <c r="H35" s="45">
        <f t="shared" si="5"/>
        <v>179.70229898340915</v>
      </c>
      <c r="I35" s="42">
        <f t="shared" si="7"/>
        <v>0.3338855448117525</v>
      </c>
      <c r="J35" s="63"/>
      <c r="K35" s="44">
        <f t="shared" si="6"/>
        <v>2.7945295404813995</v>
      </c>
      <c r="L35" s="7"/>
    </row>
    <row r="36" spans="1:12" ht="15.75">
      <c r="A36" s="39">
        <v>29</v>
      </c>
      <c r="B36" s="44">
        <f t="shared" si="0"/>
        <v>4.75</v>
      </c>
      <c r="C36" s="43">
        <f t="shared" si="1"/>
        <v>22.85</v>
      </c>
      <c r="D36" s="43">
        <f t="shared" si="2"/>
        <v>14.85</v>
      </c>
      <c r="E36" s="23"/>
      <c r="F36" s="42">
        <f t="shared" si="3"/>
        <v>0.3022542826716917</v>
      </c>
      <c r="G36" s="56">
        <f t="shared" si="4"/>
        <v>3.308472558803076</v>
      </c>
      <c r="H36" s="45">
        <f t="shared" si="5"/>
        <v>198.50835352818456</v>
      </c>
      <c r="I36" s="42">
        <f t="shared" si="7"/>
        <v>0.3022542826716917</v>
      </c>
      <c r="J36" s="63"/>
      <c r="K36" s="44">
        <f t="shared" si="6"/>
        <v>3.086980306345733</v>
      </c>
      <c r="L36" s="7"/>
    </row>
    <row r="37" spans="1:12" ht="15.75">
      <c r="A37" s="39">
        <v>30</v>
      </c>
      <c r="B37" s="44">
        <f t="shared" si="0"/>
        <v>4.6</v>
      </c>
      <c r="C37" s="43">
        <f t="shared" si="1"/>
        <v>23.05</v>
      </c>
      <c r="D37" s="43">
        <f t="shared" si="2"/>
        <v>15.05</v>
      </c>
      <c r="E37" s="23"/>
      <c r="F37" s="42">
        <f t="shared" si="3"/>
        <v>0.31484222028367276</v>
      </c>
      <c r="G37" s="56">
        <f t="shared" si="4"/>
        <v>3.176194092072532</v>
      </c>
      <c r="H37" s="45">
        <f t="shared" si="5"/>
        <v>190.5716455243519</v>
      </c>
      <c r="I37" s="42">
        <f t="shared" si="7"/>
        <v>0.31484222028367276</v>
      </c>
      <c r="J37" s="63"/>
      <c r="K37" s="44">
        <f t="shared" si="6"/>
        <v>3.0034707158351415</v>
      </c>
      <c r="L37" s="7"/>
    </row>
    <row r="38" spans="1:12" ht="15.75">
      <c r="A38" s="39">
        <v>31</v>
      </c>
      <c r="B38" s="44">
        <f t="shared" si="0"/>
        <v>5.05</v>
      </c>
      <c r="C38" s="43">
        <f t="shared" si="1"/>
        <v>23.05</v>
      </c>
      <c r="D38" s="43">
        <f t="shared" si="2"/>
        <v>15.05</v>
      </c>
      <c r="E38" s="23"/>
      <c r="F38" s="42">
        <f t="shared" si="3"/>
        <v>0.28678697293166233</v>
      </c>
      <c r="G38" s="56">
        <f t="shared" si="4"/>
        <v>3.4869087315144096</v>
      </c>
      <c r="H38" s="45">
        <f t="shared" si="5"/>
        <v>209.21452389086457</v>
      </c>
      <c r="I38" s="42">
        <f t="shared" si="7"/>
        <v>0.28678697293166233</v>
      </c>
      <c r="J38" s="63"/>
      <c r="K38" s="44">
        <f t="shared" si="6"/>
        <v>3.2972885032537955</v>
      </c>
      <c r="L38" s="7"/>
    </row>
    <row r="39" spans="1:12" ht="15.75">
      <c r="A39" s="39">
        <v>32</v>
      </c>
      <c r="B39" s="44">
        <f t="shared" si="0"/>
        <v>4.9</v>
      </c>
      <c r="C39" s="43">
        <f t="shared" si="1"/>
        <v>23.25</v>
      </c>
      <c r="D39" s="43">
        <f t="shared" si="2"/>
        <v>15.25</v>
      </c>
      <c r="E39" s="23"/>
      <c r="F39" s="42">
        <f t="shared" si="3"/>
        <v>0.2981307314120926</v>
      </c>
      <c r="G39" s="56">
        <f t="shared" si="4"/>
        <v>3.354233209248547</v>
      </c>
      <c r="H39" s="45">
        <f t="shared" si="5"/>
        <v>201.25399255491283</v>
      </c>
      <c r="I39" s="42">
        <f t="shared" si="7"/>
        <v>0.2981307314120926</v>
      </c>
      <c r="J39" s="63"/>
      <c r="K39" s="44">
        <f t="shared" si="6"/>
        <v>3.213978494623656</v>
      </c>
      <c r="L39" s="7"/>
    </row>
    <row r="40" spans="1:12" ht="15.75">
      <c r="A40" s="39">
        <v>33</v>
      </c>
      <c r="B40" s="44">
        <f t="shared" si="0"/>
        <v>5.35</v>
      </c>
      <c r="C40" s="43">
        <f t="shared" si="1"/>
        <v>23.25</v>
      </c>
      <c r="D40" s="43">
        <f t="shared" si="2"/>
        <v>15.25</v>
      </c>
      <c r="E40" s="23"/>
      <c r="F40" s="42">
        <f t="shared" si="3"/>
        <v>0.27305431475126246</v>
      </c>
      <c r="G40" s="56">
        <f t="shared" si="4"/>
        <v>3.6622750345876987</v>
      </c>
      <c r="H40" s="45">
        <f t="shared" si="5"/>
        <v>219.7365020752619</v>
      </c>
      <c r="I40" s="42">
        <f t="shared" si="7"/>
        <v>0.27305431475126246</v>
      </c>
      <c r="J40" s="63"/>
      <c r="K40" s="44">
        <f t="shared" si="6"/>
        <v>3.509139784946236</v>
      </c>
      <c r="L40" s="7"/>
    </row>
    <row r="41" spans="1:12" ht="15.75">
      <c r="A41" s="39">
        <v>34</v>
      </c>
      <c r="B41" s="44">
        <f t="shared" si="0"/>
        <v>5.2</v>
      </c>
      <c r="C41" s="43">
        <f t="shared" si="1"/>
        <v>23.45</v>
      </c>
      <c r="D41" s="43">
        <f t="shared" si="2"/>
        <v>15.45</v>
      </c>
      <c r="E41" s="23"/>
      <c r="F41" s="42">
        <f t="shared" si="3"/>
        <v>0.283347491256464</v>
      </c>
      <c r="G41" s="56">
        <f t="shared" si="4"/>
        <v>3.529235411845867</v>
      </c>
      <c r="H41" s="45">
        <f t="shared" si="5"/>
        <v>211.75412471075202</v>
      </c>
      <c r="I41" s="42">
        <f t="shared" si="7"/>
        <v>0.283347491256464</v>
      </c>
      <c r="J41" s="63"/>
      <c r="K41" s="44">
        <f t="shared" si="6"/>
        <v>3.4260127931769726</v>
      </c>
      <c r="L41" s="7"/>
    </row>
    <row r="42" spans="1:12" ht="15.75">
      <c r="A42" s="39">
        <v>35</v>
      </c>
      <c r="B42" s="44">
        <f t="shared" si="0"/>
        <v>5.65</v>
      </c>
      <c r="C42" s="43">
        <f t="shared" si="1"/>
        <v>23.45</v>
      </c>
      <c r="D42" s="43">
        <f t="shared" si="2"/>
        <v>15.45</v>
      </c>
      <c r="E42" s="23"/>
      <c r="F42" s="42">
        <f t="shared" si="3"/>
        <v>0.26077999195285184</v>
      </c>
      <c r="G42" s="56">
        <f t="shared" si="4"/>
        <v>3.8346500147940668</v>
      </c>
      <c r="H42" s="45">
        <f t="shared" si="5"/>
        <v>230.079000887644</v>
      </c>
      <c r="I42" s="42">
        <f t="shared" si="7"/>
        <v>0.26077999195285184</v>
      </c>
      <c r="J42" s="63"/>
      <c r="K42" s="44">
        <f t="shared" si="6"/>
        <v>3.722494669509595</v>
      </c>
      <c r="L42" s="7"/>
    </row>
    <row r="43" spans="1:12" ht="15.75">
      <c r="A43" s="39">
        <v>36</v>
      </c>
      <c r="B43" s="44">
        <f t="shared" si="0"/>
        <v>5.5</v>
      </c>
      <c r="C43" s="43">
        <f t="shared" si="1"/>
        <v>23.65</v>
      </c>
      <c r="D43" s="43">
        <f t="shared" si="2"/>
        <v>15.65</v>
      </c>
      <c r="E43" s="23"/>
      <c r="F43" s="42">
        <f t="shared" si="3"/>
        <v>0.2701769682087222</v>
      </c>
      <c r="G43" s="56">
        <f t="shared" si="4"/>
        <v>3.7012777463231474</v>
      </c>
      <c r="H43" s="45">
        <f t="shared" si="5"/>
        <v>222.07666477938884</v>
      </c>
      <c r="I43" s="42">
        <f>F43</f>
        <v>0.2701769682087222</v>
      </c>
      <c r="J43" s="63"/>
      <c r="K43" s="44">
        <f t="shared" si="6"/>
        <v>3.63953488372093</v>
      </c>
      <c r="L43" s="7"/>
    </row>
    <row r="44" spans="1:12" ht="15.75">
      <c r="A44" s="39">
        <v>37</v>
      </c>
      <c r="B44" s="44">
        <f t="shared" si="0"/>
        <v>5.95</v>
      </c>
      <c r="C44" s="43">
        <f t="shared" si="1"/>
        <v>23.65</v>
      </c>
      <c r="D44" s="43">
        <f t="shared" si="2"/>
        <v>15.65</v>
      </c>
      <c r="E44" s="23"/>
      <c r="F44" s="42">
        <f t="shared" si="3"/>
        <v>0.2497434159912558</v>
      </c>
      <c r="G44" s="56">
        <f t="shared" si="4"/>
        <v>4.004109561931405</v>
      </c>
      <c r="H44" s="45">
        <f t="shared" si="5"/>
        <v>240.24657371588432</v>
      </c>
      <c r="I44" s="42">
        <f t="shared" si="7"/>
        <v>0.2497434159912558</v>
      </c>
      <c r="J44" s="63"/>
      <c r="K44" s="44">
        <f t="shared" si="6"/>
        <v>3.937315010570825</v>
      </c>
      <c r="L44" s="7"/>
    </row>
    <row r="45" spans="1:12" ht="15.75">
      <c r="A45" s="39">
        <v>38</v>
      </c>
      <c r="B45" s="44">
        <f t="shared" si="0"/>
        <v>5.8</v>
      </c>
      <c r="C45" s="43">
        <f t="shared" si="1"/>
        <v>23.85</v>
      </c>
      <c r="D45" s="43">
        <f t="shared" si="2"/>
        <v>15.85</v>
      </c>
      <c r="E45" s="23"/>
      <c r="F45" s="42">
        <f t="shared" si="3"/>
        <v>0.25836891306247095</v>
      </c>
      <c r="G45" s="56">
        <f t="shared" si="4"/>
        <v>3.8704346747714586</v>
      </c>
      <c r="H45" s="45">
        <f t="shared" si="5"/>
        <v>232.22608048628751</v>
      </c>
      <c r="I45" s="42">
        <f t="shared" si="7"/>
        <v>0.25836891306247095</v>
      </c>
      <c r="J45" s="63"/>
      <c r="K45" s="44">
        <f t="shared" si="6"/>
        <v>3.854507337526205</v>
      </c>
      <c r="L45" s="7"/>
    </row>
    <row r="46" spans="1:12" ht="15.75">
      <c r="A46" s="39">
        <v>39</v>
      </c>
      <c r="B46" s="44">
        <f t="shared" si="0"/>
        <v>6.25</v>
      </c>
      <c r="C46" s="43">
        <f t="shared" si="1"/>
        <v>23.85</v>
      </c>
      <c r="D46" s="43">
        <f t="shared" si="2"/>
        <v>15.85</v>
      </c>
      <c r="E46" s="23"/>
      <c r="F46" s="42">
        <f t="shared" si="3"/>
        <v>0.23976635132197305</v>
      </c>
      <c r="G46" s="56">
        <f t="shared" si="4"/>
        <v>4.170727020227864</v>
      </c>
      <c r="H46" s="45">
        <f t="shared" si="5"/>
        <v>250.24362121367187</v>
      </c>
      <c r="I46" s="42">
        <f t="shared" si="7"/>
        <v>0.23976635132197305</v>
      </c>
      <c r="J46" s="63"/>
      <c r="K46" s="44">
        <f t="shared" si="6"/>
        <v>4.153563941299789</v>
      </c>
      <c r="L46" s="7"/>
    </row>
    <row r="47" spans="1:12" ht="15.75">
      <c r="A47" s="39">
        <v>40</v>
      </c>
      <c r="B47" s="44">
        <f t="shared" si="0"/>
        <v>6.1</v>
      </c>
      <c r="C47" s="43">
        <f t="shared" si="1"/>
        <v>24.05</v>
      </c>
      <c r="D47" s="43">
        <f t="shared" si="2"/>
        <v>16.05</v>
      </c>
      <c r="E47" s="23"/>
      <c r="F47" s="42">
        <f t="shared" si="3"/>
        <v>0.24772230596339193</v>
      </c>
      <c r="G47" s="56">
        <f t="shared" si="4"/>
        <v>4.036778182372397</v>
      </c>
      <c r="H47" s="45">
        <f t="shared" si="5"/>
        <v>242.2066909423438</v>
      </c>
      <c r="I47" s="42">
        <f t="shared" si="7"/>
        <v>0.24772230596339193</v>
      </c>
      <c r="J47" s="63"/>
      <c r="K47" s="44">
        <f t="shared" si="6"/>
        <v>4.07089397089397</v>
      </c>
      <c r="L47" s="7"/>
    </row>
  </sheetData>
  <mergeCells count="1">
    <mergeCell ref="G3:H3"/>
  </mergeCells>
  <printOptions/>
  <pageMargins left="0.63" right="0.53" top="0.69" bottom="1" header="0.5" footer="0.5"/>
  <pageSetup fitToHeight="1" fitToWidth="1" horizontalDpi="300" verticalDpi="300" orientation="portrait" paperSize="9" scale="8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Gebruiker</dc:creator>
  <cp:keywords/>
  <dc:description/>
  <cp:lastModifiedBy>Tijmensen</cp:lastModifiedBy>
  <cp:lastPrinted>2005-12-21T21:17:12Z</cp:lastPrinted>
  <dcterms:created xsi:type="dcterms:W3CDTF">1999-05-04T17:29:24Z</dcterms:created>
  <dcterms:modified xsi:type="dcterms:W3CDTF">2011-01-18T10:15:56Z</dcterms:modified>
  <cp:category/>
  <cp:version/>
  <cp:contentType/>
  <cp:contentStatus/>
</cp:coreProperties>
</file>